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Рейтинг" sheetId="1" r:id="rId1"/>
  </sheets>
  <definedNames/>
  <calcPr fullCalcOnLoad="1"/>
</workbook>
</file>

<file path=xl/sharedStrings.xml><?xml version="1.0" encoding="utf-8"?>
<sst xmlns="http://schemas.openxmlformats.org/spreadsheetml/2006/main" count="111" uniqueCount="82">
  <si>
    <t>доля</t>
  </si>
  <si>
    <t>Строгино</t>
  </si>
  <si>
    <t>TIM</t>
  </si>
  <si>
    <t>IBS</t>
  </si>
  <si>
    <t>Дельта</t>
  </si>
  <si>
    <t xml:space="preserve">Спутник </t>
  </si>
  <si>
    <t>Пенза-Центр</t>
  </si>
  <si>
    <t>Бизнес-Право</t>
  </si>
  <si>
    <t>Лукойл</t>
  </si>
  <si>
    <t>МО</t>
  </si>
  <si>
    <t>ЮФО</t>
  </si>
  <si>
    <t>очки</t>
  </si>
  <si>
    <t>команды</t>
  </si>
  <si>
    <t>Восток</t>
  </si>
  <si>
    <t>Золотое кольцо</t>
  </si>
  <si>
    <t>Дальний Восток</t>
  </si>
  <si>
    <t>Средний К</t>
  </si>
  <si>
    <t>Балтика-М</t>
  </si>
  <si>
    <t>Динамо СПБ</t>
  </si>
  <si>
    <t>Заря</t>
  </si>
  <si>
    <t>ГТС</t>
  </si>
  <si>
    <t>Сити Химик</t>
  </si>
  <si>
    <t>Дрим Тим МФТИ МО</t>
  </si>
  <si>
    <t>Сити МФТИ МО</t>
  </si>
  <si>
    <t>Дрим Тим Москва</t>
  </si>
  <si>
    <t>Мир Комвек</t>
  </si>
  <si>
    <t>К 2007</t>
  </si>
  <si>
    <t>К 2006</t>
  </si>
  <si>
    <t>К 2005</t>
  </si>
  <si>
    <t>К 2008</t>
  </si>
  <si>
    <t>К 2009</t>
  </si>
  <si>
    <t>Рейтинг "В"</t>
  </si>
  <si>
    <t>Квота "Ф"</t>
  </si>
  <si>
    <t>Квота "К"</t>
  </si>
  <si>
    <t>Рейтинг "С"</t>
  </si>
  <si>
    <t>Рейтинг "А"</t>
  </si>
  <si>
    <t>кол. команд</t>
  </si>
  <si>
    <t>К 2005-09</t>
  </si>
  <si>
    <t>Матчи 09</t>
  </si>
  <si>
    <t>МРО</t>
  </si>
  <si>
    <t>Очки 2005-09</t>
  </si>
  <si>
    <t>Доп. показатели</t>
  </si>
  <si>
    <t>МОСКВА</t>
  </si>
  <si>
    <t>ПРИВОЛЖЬЕ</t>
  </si>
  <si>
    <t>ЧЕРНОЗЕМЬЕ</t>
  </si>
  <si>
    <t>СИБИРЬ</t>
  </si>
  <si>
    <t>УРАЛ</t>
  </si>
  <si>
    <t>квал</t>
  </si>
  <si>
    <t>Рейтинг учитывается при жеребьевке ЧР (при равенстве очков учитывается кол-во. турниров, лучший результат, ср.коэф)</t>
  </si>
  <si>
    <t>Р 2005-09</t>
  </si>
  <si>
    <t>Строймеханизация</t>
  </si>
  <si>
    <t>Рейтинг</t>
  </si>
  <si>
    <t>ТАБЛИЦА №1 (Квоты МРО на участие в финальном турнире чемпионата России по пляжному футболу 2010 года)</t>
  </si>
  <si>
    <t>ТАБЛИЦА №2 (Коэффициенты МРО по итогам выступления команд в финальных турнирах ЧР 2005-2009 годов)</t>
  </si>
  <si>
    <t>ТАБЛИЦА №3 (Рейтинг команд по итогам выступления в финальных турнирах ЧР 2005-2009 годов)</t>
  </si>
  <si>
    <t>Клубы не выступавшие в финальном турнире ЧР несколько сезонов</t>
  </si>
  <si>
    <t>Квота</t>
  </si>
  <si>
    <t>до 0,33</t>
  </si>
  <si>
    <t>0,34 - 0,66</t>
  </si>
  <si>
    <t>0,67 - 1,0</t>
  </si>
  <si>
    <t>1,01 - 1,33</t>
  </si>
  <si>
    <t>1,34 - 1,66</t>
  </si>
  <si>
    <t>1,67 - 2,0</t>
  </si>
  <si>
    <t>2,01 - 2,33</t>
  </si>
  <si>
    <t>2,34 - 2,66</t>
  </si>
  <si>
    <t>2,67 - 3,0</t>
  </si>
  <si>
    <t>3,01 - 3,33</t>
  </si>
  <si>
    <t>3,34 - 3,66</t>
  </si>
  <si>
    <t>3,67 - 4,0</t>
  </si>
  <si>
    <t>СЕВЕРО-ЗАПАД</t>
  </si>
  <si>
    <r>
      <t>0</t>
    </r>
    <r>
      <rPr>
        <b/>
        <sz val="10"/>
        <rFont val="Arial Cyr"/>
        <family val="0"/>
      </rPr>
      <t xml:space="preserve"> + </t>
    </r>
    <r>
      <rPr>
        <b/>
        <sz val="10"/>
        <color indexed="57"/>
        <rFont val="Arial Cyr"/>
        <family val="0"/>
      </rPr>
      <t>1</t>
    </r>
  </si>
  <si>
    <r>
      <t>0</t>
    </r>
    <r>
      <rPr>
        <b/>
        <sz val="10"/>
        <rFont val="Arial Cyr"/>
        <family val="0"/>
      </rPr>
      <t xml:space="preserve"> + </t>
    </r>
    <r>
      <rPr>
        <b/>
        <sz val="10"/>
        <color indexed="57"/>
        <rFont val="Arial Cyr"/>
        <family val="0"/>
      </rPr>
      <t>2</t>
    </r>
  </si>
  <si>
    <r>
      <t>1</t>
    </r>
    <r>
      <rPr>
        <b/>
        <sz val="10"/>
        <rFont val="Arial Cyr"/>
        <family val="0"/>
      </rPr>
      <t xml:space="preserve"> + </t>
    </r>
    <r>
      <rPr>
        <b/>
        <sz val="10"/>
        <color indexed="57"/>
        <rFont val="Arial Cyr"/>
        <family val="0"/>
      </rPr>
      <t>1</t>
    </r>
  </si>
  <si>
    <r>
      <t>1</t>
    </r>
    <r>
      <rPr>
        <b/>
        <sz val="10"/>
        <rFont val="Arial Cyr"/>
        <family val="0"/>
      </rPr>
      <t xml:space="preserve"> + </t>
    </r>
    <r>
      <rPr>
        <b/>
        <sz val="10"/>
        <color indexed="57"/>
        <rFont val="Arial Cyr"/>
        <family val="0"/>
      </rPr>
      <t>2</t>
    </r>
  </si>
  <si>
    <r>
      <t>2</t>
    </r>
    <r>
      <rPr>
        <b/>
        <sz val="10"/>
        <rFont val="Arial Cyr"/>
        <family val="0"/>
      </rPr>
      <t xml:space="preserve"> + </t>
    </r>
    <r>
      <rPr>
        <b/>
        <sz val="10"/>
        <color indexed="57"/>
        <rFont val="Arial Cyr"/>
        <family val="0"/>
      </rPr>
      <t>1</t>
    </r>
  </si>
  <si>
    <r>
      <t>2</t>
    </r>
    <r>
      <rPr>
        <b/>
        <sz val="10"/>
        <rFont val="Arial Cyr"/>
        <family val="0"/>
      </rPr>
      <t xml:space="preserve"> + </t>
    </r>
    <r>
      <rPr>
        <b/>
        <sz val="10"/>
        <color indexed="57"/>
        <rFont val="Arial Cyr"/>
        <family val="0"/>
      </rPr>
      <t>2</t>
    </r>
  </si>
  <si>
    <r>
      <t>3</t>
    </r>
    <r>
      <rPr>
        <b/>
        <sz val="10"/>
        <rFont val="Arial Cyr"/>
        <family val="0"/>
      </rPr>
      <t xml:space="preserve"> + </t>
    </r>
    <r>
      <rPr>
        <b/>
        <sz val="10"/>
        <color indexed="57"/>
        <rFont val="Arial Cyr"/>
        <family val="0"/>
      </rPr>
      <t>1</t>
    </r>
  </si>
  <si>
    <r>
      <t>3</t>
    </r>
    <r>
      <rPr>
        <b/>
        <sz val="10"/>
        <rFont val="Arial Cyr"/>
        <family val="0"/>
      </rPr>
      <t xml:space="preserve"> + </t>
    </r>
    <r>
      <rPr>
        <b/>
        <sz val="10"/>
        <color indexed="57"/>
        <rFont val="Arial Cyr"/>
        <family val="0"/>
      </rPr>
      <t>2</t>
    </r>
  </si>
  <si>
    <t>Дополнительные квоты Дирекции ЧР</t>
  </si>
  <si>
    <t>СТАТИСТИЧЕСКИЕ ДАННЫЕ, ПОЛОЖЕННЫЕ В ОСНОВУ РАСПРЕДЕЛЕНИЯ КВОТ НА ЧЕМПИОНАТ РОССИИ ПО ПЛЯЖНОМУ ФУТБОЛУ 2010 ГОДА</t>
  </si>
  <si>
    <t>(требования к отчетным документам сезона 2010 года будут дополнительно утверждены Комитетом пляжного футбола РФС)</t>
  </si>
  <si>
    <t xml:space="preserve">(данные по количеству матчей сезона 2009 года могут содержать некоторые неточности, не влияющие на распределение путевок)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</si>
</sst>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00"/>
    <numFmt numFmtId="171" formatCode="0.0000"/>
    <numFmt numFmtId="172" formatCode="0.000"/>
    <numFmt numFmtId="173" formatCode="0.000000"/>
    <numFmt numFmtId="174" formatCode="0.0000000"/>
  </numFmts>
  <fonts count="12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57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9" fontId="0" fillId="0" borderId="0" xfId="19" applyNumberFormat="1" applyAlignment="1">
      <alignment/>
    </xf>
    <xf numFmtId="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" fontId="4" fillId="0" borderId="4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168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2" fontId="6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2" borderId="4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2" borderId="4" xfId="0" applyFont="1" applyFill="1" applyBorder="1" applyAlignment="1">
      <alignment/>
    </xf>
    <xf numFmtId="0" fontId="0" fillId="0" borderId="6" xfId="0" applyBorder="1" applyAlignment="1">
      <alignment/>
    </xf>
    <xf numFmtId="0" fontId="2" fillId="3" borderId="7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2" xfId="0" applyFont="1" applyBorder="1" applyAlignment="1">
      <alignment/>
    </xf>
    <xf numFmtId="0" fontId="2" fillId="3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168" fontId="2" fillId="0" borderId="1" xfId="0" applyNumberFormat="1" applyFont="1" applyBorder="1" applyAlignment="1">
      <alignment/>
    </xf>
    <xf numFmtId="169" fontId="9" fillId="0" borderId="1" xfId="19" applyNumberFormat="1" applyFont="1" applyBorder="1" applyAlignment="1">
      <alignment/>
    </xf>
    <xf numFmtId="0" fontId="6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2" fontId="5" fillId="2" borderId="11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7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5" fillId="4" borderId="8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2" xfId="0" applyFont="1" applyBorder="1" applyAlignment="1">
      <alignment/>
    </xf>
    <xf numFmtId="0" fontId="2" fillId="3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/>
    </xf>
    <xf numFmtId="2" fontId="6" fillId="0" borderId="1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 horizontal="left" indent="1"/>
    </xf>
    <xf numFmtId="0" fontId="0" fillId="0" borderId="7" xfId="0" applyBorder="1" applyAlignment="1">
      <alignment/>
    </xf>
    <xf numFmtId="0" fontId="5" fillId="5" borderId="7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2" fontId="0" fillId="0" borderId="0" xfId="0" applyNumberFormat="1" applyBorder="1" applyAlignment="1">
      <alignment/>
    </xf>
    <xf numFmtId="168" fontId="5" fillId="2" borderId="4" xfId="0" applyNumberFormat="1" applyFont="1" applyFill="1" applyBorder="1" applyAlignment="1">
      <alignment/>
    </xf>
    <xf numFmtId="169" fontId="8" fillId="5" borderId="0" xfId="19" applyNumberFormat="1" applyFont="1" applyFill="1" applyBorder="1" applyAlignment="1">
      <alignment/>
    </xf>
    <xf numFmtId="169" fontId="9" fillId="5" borderId="1" xfId="19" applyNumberFormat="1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5" fillId="0" borderId="12" xfId="0" applyFont="1" applyBorder="1" applyAlignment="1">
      <alignment/>
    </xf>
    <xf numFmtId="0" fontId="0" fillId="5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 topLeftCell="A1">
      <selection activeCell="P51" sqref="P51"/>
    </sheetView>
  </sheetViews>
  <sheetFormatPr defaultColWidth="9.00390625" defaultRowHeight="12.75"/>
  <cols>
    <col min="1" max="1" width="11.25390625" style="0" customWidth="1"/>
    <col min="5" max="5" width="11.125" style="0" customWidth="1"/>
    <col min="7" max="7" width="9.00390625" style="0" customWidth="1"/>
    <col min="8" max="8" width="9.625" style="0" bestFit="1" customWidth="1"/>
    <col min="11" max="11" width="11.75390625" style="0" customWidth="1"/>
    <col min="12" max="12" width="9.625" style="0" bestFit="1" customWidth="1"/>
    <col min="13" max="13" width="10.00390625" style="0" customWidth="1"/>
    <col min="15" max="15" width="10.125" style="0" customWidth="1"/>
    <col min="16" max="16" width="10.625" style="0" customWidth="1"/>
    <col min="17" max="17" width="11.625" style="0" customWidth="1"/>
    <col min="18" max="18" width="10.625" style="0" customWidth="1"/>
  </cols>
  <sheetData>
    <row r="1" ht="18" customHeight="1">
      <c r="A1" t="s">
        <v>79</v>
      </c>
    </row>
    <row r="2" ht="18" customHeight="1">
      <c r="A2" t="s">
        <v>80</v>
      </c>
    </row>
    <row r="3" ht="18" customHeight="1"/>
    <row r="4" ht="18" customHeight="1">
      <c r="A4" s="2" t="s">
        <v>52</v>
      </c>
    </row>
    <row r="5" spans="1:17" ht="18" customHeight="1">
      <c r="A5" s="9" t="s">
        <v>39</v>
      </c>
      <c r="B5" s="27"/>
      <c r="C5" s="9" t="s">
        <v>37</v>
      </c>
      <c r="D5" s="36" t="s">
        <v>0</v>
      </c>
      <c r="E5" s="9" t="s">
        <v>31</v>
      </c>
      <c r="F5" s="27"/>
      <c r="G5" s="9" t="s">
        <v>38</v>
      </c>
      <c r="H5" s="36" t="s">
        <v>0</v>
      </c>
      <c r="I5" s="9" t="s">
        <v>34</v>
      </c>
      <c r="J5" s="27"/>
      <c r="K5" s="9" t="s">
        <v>35</v>
      </c>
      <c r="L5" s="7" t="s">
        <v>32</v>
      </c>
      <c r="M5" s="8" t="s">
        <v>33</v>
      </c>
      <c r="P5" s="9" t="s">
        <v>51</v>
      </c>
      <c r="Q5" s="9" t="s">
        <v>56</v>
      </c>
    </row>
    <row r="6" spans="1:17" ht="18" customHeight="1">
      <c r="A6" s="11" t="s">
        <v>42</v>
      </c>
      <c r="C6" s="47">
        <f>SUM(Q24)</f>
        <v>67.16666666666667</v>
      </c>
      <c r="D6" s="72">
        <f>PRODUCT(C6,1/C14)</f>
        <v>0.34586337109509097</v>
      </c>
      <c r="E6" s="48">
        <f>PRODUCT(D6,E14)</f>
        <v>4.842087195331273</v>
      </c>
      <c r="F6" s="12"/>
      <c r="G6" s="50">
        <v>68</v>
      </c>
      <c r="H6" s="72">
        <f>PRODUCT(G6,1/G14)</f>
        <v>0.07415485278080698</v>
      </c>
      <c r="I6" s="48">
        <f>PRODUCT(I14,H6)</f>
        <v>1.0381679389312977</v>
      </c>
      <c r="J6" s="12"/>
      <c r="K6" s="48">
        <f>PRODUCT((E6+I6),0.5)</f>
        <v>2.9401275671312854</v>
      </c>
      <c r="L6" s="32">
        <v>3</v>
      </c>
      <c r="M6" s="54"/>
      <c r="P6" s="27" t="s">
        <v>57</v>
      </c>
      <c r="Q6" s="66" t="s">
        <v>70</v>
      </c>
    </row>
    <row r="7" spans="1:17" ht="18" customHeight="1">
      <c r="A7" s="11" t="s">
        <v>69</v>
      </c>
      <c r="C7" s="47">
        <f>SUM(Q25)</f>
        <v>34.916666666666664</v>
      </c>
      <c r="D7" s="72">
        <f>PRODUCT(C7,1/C14)</f>
        <v>0.17979745966357705</v>
      </c>
      <c r="E7" s="49">
        <f>PRODUCT(D7,E14)</f>
        <v>2.517164435290079</v>
      </c>
      <c r="F7" s="67"/>
      <c r="G7" s="68">
        <v>240</v>
      </c>
      <c r="H7" s="72">
        <f>PRODUCT(G7,1/G14)</f>
        <v>0.2617230098146129</v>
      </c>
      <c r="I7" s="49">
        <f>PRODUCT(I14,H7)</f>
        <v>3.6641221374045805</v>
      </c>
      <c r="J7" s="12"/>
      <c r="K7" s="49">
        <f aca="true" t="shared" si="0" ref="K7:K12">PRODUCT((E7+I7),0.5)</f>
        <v>3.09064328634733</v>
      </c>
      <c r="L7" s="32">
        <v>3</v>
      </c>
      <c r="M7" s="74">
        <v>2</v>
      </c>
      <c r="P7" s="27" t="s">
        <v>58</v>
      </c>
      <c r="Q7" s="66" t="s">
        <v>71</v>
      </c>
    </row>
    <row r="8" spans="1:17" ht="18" customHeight="1">
      <c r="A8" s="11" t="s">
        <v>43</v>
      </c>
      <c r="C8" s="47">
        <f aca="true" t="shared" si="1" ref="C8:C13">SUM(Q26)</f>
        <v>33.78333333333333</v>
      </c>
      <c r="D8" s="72">
        <f>PRODUCT(C8,1/C14)</f>
        <v>0.1739615516649502</v>
      </c>
      <c r="E8" s="49">
        <f>PRODUCT(D8,E14)</f>
        <v>2.4354617233093028</v>
      </c>
      <c r="F8" s="12"/>
      <c r="G8" s="7">
        <v>294</v>
      </c>
      <c r="H8" s="72">
        <f>PRODUCT(G8,1/G14)</f>
        <v>0.3206106870229008</v>
      </c>
      <c r="I8" s="49">
        <f>PRODUCT(I14,H8)</f>
        <v>4.4885496183206115</v>
      </c>
      <c r="J8" s="12"/>
      <c r="K8" s="49">
        <f>PRODUCT((E8+I8),0.5)</f>
        <v>3.462005670814957</v>
      </c>
      <c r="L8" s="32">
        <v>3</v>
      </c>
      <c r="M8" s="69">
        <v>2</v>
      </c>
      <c r="P8" s="27" t="s">
        <v>59</v>
      </c>
      <c r="Q8" s="66">
        <v>1</v>
      </c>
    </row>
    <row r="9" spans="1:17" ht="18" customHeight="1">
      <c r="A9" s="11" t="s">
        <v>10</v>
      </c>
      <c r="C9" s="47">
        <f t="shared" si="1"/>
        <v>17.333333333333332</v>
      </c>
      <c r="D9" s="72">
        <f>PRODUCT(C9,1/C14)</f>
        <v>0.08925506350841056</v>
      </c>
      <c r="E9" s="49">
        <f>PRODUCT(D9,E14)</f>
        <v>1.2495708891177477</v>
      </c>
      <c r="F9" s="12"/>
      <c r="G9" s="51">
        <v>44</v>
      </c>
      <c r="H9" s="72">
        <f>PRODUCT(G9,1/G14)</f>
        <v>0.04798255179934569</v>
      </c>
      <c r="I9" s="49">
        <f>PRODUCT(I14,H9)</f>
        <v>0.6717557251908397</v>
      </c>
      <c r="J9" s="12"/>
      <c r="K9" s="49">
        <f>PRODUCT((E9+I9),0.5)</f>
        <v>0.9606633071542937</v>
      </c>
      <c r="L9" s="53">
        <v>2</v>
      </c>
      <c r="M9" s="55"/>
      <c r="P9" s="27" t="s">
        <v>60</v>
      </c>
      <c r="Q9" s="66" t="s">
        <v>72</v>
      </c>
    </row>
    <row r="10" spans="1:17" ht="18" customHeight="1">
      <c r="A10" s="11" t="s">
        <v>44</v>
      </c>
      <c r="C10" s="47">
        <f t="shared" si="1"/>
        <v>16.5</v>
      </c>
      <c r="D10" s="72">
        <f>PRODUCT(C10,1/C14)</f>
        <v>0.08496395468589082</v>
      </c>
      <c r="E10" s="49">
        <f>PRODUCT(D10,E14)</f>
        <v>1.1894953656024716</v>
      </c>
      <c r="F10" s="12"/>
      <c r="G10" s="51">
        <v>43</v>
      </c>
      <c r="H10" s="72">
        <f>PRODUCT(G10,1/G14)</f>
        <v>0.04689203925845147</v>
      </c>
      <c r="I10" s="49">
        <f>PRODUCT(I14,H10)</f>
        <v>0.6564885496183206</v>
      </c>
      <c r="J10" s="12"/>
      <c r="K10" s="49">
        <f t="shared" si="0"/>
        <v>0.9229919576103961</v>
      </c>
      <c r="L10" s="32">
        <v>1</v>
      </c>
      <c r="M10" s="55"/>
      <c r="P10" s="27" t="s">
        <v>61</v>
      </c>
      <c r="Q10" s="66" t="s">
        <v>73</v>
      </c>
    </row>
    <row r="11" spans="1:17" ht="18" customHeight="1">
      <c r="A11" s="11" t="s">
        <v>9</v>
      </c>
      <c r="C11" s="47">
        <f t="shared" si="1"/>
        <v>15.5</v>
      </c>
      <c r="D11" s="72">
        <f>PRODUCT(C11,1/C14)</f>
        <v>0.07981462409886714</v>
      </c>
      <c r="E11" s="49">
        <f>PRODUCT(D11,E14)</f>
        <v>1.11740473738414</v>
      </c>
      <c r="F11" s="12"/>
      <c r="G11" s="51">
        <v>45</v>
      </c>
      <c r="H11" s="72">
        <f>PRODUCT(G11,1/G14)</f>
        <v>0.04907306434023991</v>
      </c>
      <c r="I11" s="49">
        <f>PRODUCT(I14,H11)</f>
        <v>0.6870229007633588</v>
      </c>
      <c r="J11" s="12"/>
      <c r="K11" s="49">
        <f>PRODUCT((E11+I11),0.5)</f>
        <v>0.9022138190737494</v>
      </c>
      <c r="L11" s="32">
        <v>1</v>
      </c>
      <c r="M11" s="55"/>
      <c r="P11" s="27" t="s">
        <v>62</v>
      </c>
      <c r="Q11" s="66">
        <v>2</v>
      </c>
    </row>
    <row r="12" spans="1:17" ht="18" customHeight="1">
      <c r="A12" s="11" t="s">
        <v>45</v>
      </c>
      <c r="C12" s="47">
        <f t="shared" si="1"/>
        <v>6</v>
      </c>
      <c r="D12" s="72">
        <f>PRODUCT(C12,1/C14)</f>
        <v>0.030895983522142116</v>
      </c>
      <c r="E12" s="49">
        <f>PRODUCT(D12,E14)</f>
        <v>0.4325437693099896</v>
      </c>
      <c r="F12" s="12"/>
      <c r="G12" s="51">
        <v>120</v>
      </c>
      <c r="H12" s="72">
        <f>PRODUCT(G12,1/G14)</f>
        <v>0.13086150490730644</v>
      </c>
      <c r="I12" s="49">
        <f>PRODUCT(I14,H12)</f>
        <v>1.8320610687022902</v>
      </c>
      <c r="J12" s="12"/>
      <c r="K12" s="49">
        <f t="shared" si="0"/>
        <v>1.13230241900614</v>
      </c>
      <c r="L12" s="32">
        <v>1</v>
      </c>
      <c r="M12" s="55">
        <v>1</v>
      </c>
      <c r="P12" s="27" t="s">
        <v>63</v>
      </c>
      <c r="Q12" s="66" t="s">
        <v>74</v>
      </c>
    </row>
    <row r="13" spans="1:17" ht="18" customHeight="1">
      <c r="A13" s="11" t="s">
        <v>46</v>
      </c>
      <c r="C13" s="47">
        <f t="shared" si="1"/>
        <v>3</v>
      </c>
      <c r="D13" s="72">
        <f>PRODUCT(C13,1/C14)</f>
        <v>0.015447991761071058</v>
      </c>
      <c r="E13" s="52">
        <f>PRODUCT(D13,E14)</f>
        <v>0.2162718846549948</v>
      </c>
      <c r="F13" s="12"/>
      <c r="G13" s="76">
        <v>63</v>
      </c>
      <c r="H13" s="72">
        <f>PRODUCT(G13,1/G14)</f>
        <v>0.06870229007633588</v>
      </c>
      <c r="I13" s="52">
        <f>PRODUCT(I14,H13)</f>
        <v>0.9618320610687023</v>
      </c>
      <c r="J13" s="12"/>
      <c r="K13" s="52">
        <f>PRODUCT((E13+I13),0.5)</f>
        <v>0.5890519728618486</v>
      </c>
      <c r="L13" s="32"/>
      <c r="M13" s="56">
        <v>1</v>
      </c>
      <c r="P13" s="27" t="s">
        <v>64</v>
      </c>
      <c r="Q13" s="66" t="s">
        <v>75</v>
      </c>
    </row>
    <row r="14" spans="1:17" ht="18" customHeight="1">
      <c r="A14" s="27"/>
      <c r="B14" s="27"/>
      <c r="C14" s="43">
        <f>SUM(C6:C13)</f>
        <v>194.20000000000002</v>
      </c>
      <c r="D14" s="73">
        <f>SUM(D6:D13)</f>
        <v>0.9999999999999998</v>
      </c>
      <c r="E14" s="9">
        <v>14</v>
      </c>
      <c r="F14" s="27"/>
      <c r="G14" s="45">
        <f>SUM(G6:G13)</f>
        <v>917</v>
      </c>
      <c r="H14" s="44">
        <f>SUM(H6:H13)</f>
        <v>1</v>
      </c>
      <c r="I14" s="9">
        <v>14</v>
      </c>
      <c r="J14" s="27"/>
      <c r="K14" s="46">
        <f>SUM(K6:K13)</f>
        <v>13.999999999999998</v>
      </c>
      <c r="L14" s="7">
        <f>SUM(L6:L13)</f>
        <v>14</v>
      </c>
      <c r="M14" s="8">
        <f>SUM(M6:M13)</f>
        <v>6</v>
      </c>
      <c r="P14" s="27" t="s">
        <v>65</v>
      </c>
      <c r="Q14" s="66">
        <v>3</v>
      </c>
    </row>
    <row r="15" spans="1:17" ht="18" customHeight="1">
      <c r="A15" s="11"/>
      <c r="B15" s="12"/>
      <c r="C15" s="12"/>
      <c r="D15" s="12"/>
      <c r="E15" s="70"/>
      <c r="F15" s="12"/>
      <c r="G15" s="12"/>
      <c r="H15" s="34"/>
      <c r="I15" s="12"/>
      <c r="J15" s="12"/>
      <c r="K15" s="12" t="s">
        <v>15</v>
      </c>
      <c r="L15" s="12"/>
      <c r="M15" s="33">
        <v>1</v>
      </c>
      <c r="P15" s="27" t="s">
        <v>66</v>
      </c>
      <c r="Q15" s="66" t="s">
        <v>76</v>
      </c>
    </row>
    <row r="16" spans="1:17" ht="18" customHeight="1">
      <c r="A16" s="17"/>
      <c r="B16" s="25"/>
      <c r="C16" s="25"/>
      <c r="D16" s="25"/>
      <c r="E16" s="25"/>
      <c r="F16" s="25"/>
      <c r="G16" s="25"/>
      <c r="H16" s="25"/>
      <c r="I16" s="25"/>
      <c r="J16" s="25"/>
      <c r="K16" s="25" t="s">
        <v>14</v>
      </c>
      <c r="L16" s="25"/>
      <c r="M16" s="35">
        <v>1</v>
      </c>
      <c r="P16" s="27" t="s">
        <v>67</v>
      </c>
      <c r="Q16" s="66" t="s">
        <v>77</v>
      </c>
    </row>
    <row r="17" spans="1:17" ht="18" customHeight="1">
      <c r="A17" s="12" t="s">
        <v>81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2"/>
      <c r="P17" s="27" t="s">
        <v>68</v>
      </c>
      <c r="Q17" s="66">
        <v>4</v>
      </c>
    </row>
    <row r="18" spans="3:13" ht="18" customHeight="1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2"/>
    </row>
    <row r="19" spans="3:13" ht="18" customHeight="1">
      <c r="C19" s="12"/>
      <c r="D19" s="12"/>
      <c r="E19" s="12"/>
      <c r="F19" s="12"/>
      <c r="G19" s="12"/>
      <c r="H19" s="12"/>
      <c r="I19" s="12"/>
      <c r="J19" s="12"/>
      <c r="K19" s="12"/>
      <c r="L19" s="75"/>
      <c r="M19" s="12" t="s">
        <v>78</v>
      </c>
    </row>
    <row r="20" spans="3:13" ht="18" customHeight="1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2"/>
    </row>
    <row r="21" spans="9:16" ht="18" customHeight="1">
      <c r="I21" s="4"/>
      <c r="J21" s="3"/>
      <c r="M21" s="4"/>
      <c r="N21" s="3"/>
      <c r="P21" s="3"/>
    </row>
    <row r="22" ht="18" customHeight="1">
      <c r="A22" s="2" t="s">
        <v>53</v>
      </c>
    </row>
    <row r="23" spans="1:17" ht="18" customHeight="1">
      <c r="A23" s="27"/>
      <c r="B23" s="27" t="s">
        <v>11</v>
      </c>
      <c r="C23" s="27" t="s">
        <v>12</v>
      </c>
      <c r="D23" s="9" t="s">
        <v>28</v>
      </c>
      <c r="E23" s="27" t="s">
        <v>11</v>
      </c>
      <c r="F23" s="27" t="s">
        <v>12</v>
      </c>
      <c r="G23" s="9" t="s">
        <v>27</v>
      </c>
      <c r="H23" s="27" t="s">
        <v>11</v>
      </c>
      <c r="I23" s="27" t="s">
        <v>12</v>
      </c>
      <c r="J23" s="9" t="s">
        <v>26</v>
      </c>
      <c r="K23" s="27" t="s">
        <v>11</v>
      </c>
      <c r="L23" s="27" t="s">
        <v>12</v>
      </c>
      <c r="M23" s="9" t="s">
        <v>29</v>
      </c>
      <c r="N23" s="27" t="s">
        <v>11</v>
      </c>
      <c r="O23" s="27" t="s">
        <v>12</v>
      </c>
      <c r="P23" s="9" t="s">
        <v>30</v>
      </c>
      <c r="Q23" s="37" t="s">
        <v>37</v>
      </c>
    </row>
    <row r="24" spans="1:17" ht="18" customHeight="1">
      <c r="A24" s="11" t="s">
        <v>42</v>
      </c>
      <c r="B24" s="12">
        <v>14</v>
      </c>
      <c r="C24" s="12">
        <v>1</v>
      </c>
      <c r="D24" s="19">
        <f>PRODUCT(B24,1/C24)</f>
        <v>14</v>
      </c>
      <c r="E24" s="11">
        <v>18</v>
      </c>
      <c r="F24" s="12">
        <v>1</v>
      </c>
      <c r="G24" s="13">
        <f aca="true" t="shared" si="2" ref="G24:G29">PRODUCT(E24,1/F24)</f>
        <v>18</v>
      </c>
      <c r="H24" s="12">
        <v>25</v>
      </c>
      <c r="I24" s="12">
        <v>2</v>
      </c>
      <c r="J24" s="20">
        <f>PRODUCT(H24,1/I24)</f>
        <v>12.5</v>
      </c>
      <c r="K24" s="11">
        <v>28</v>
      </c>
      <c r="L24" s="12">
        <v>2</v>
      </c>
      <c r="M24" s="16">
        <f>PRODUCT(K24,1/L24)</f>
        <v>14</v>
      </c>
      <c r="N24" s="12">
        <v>26</v>
      </c>
      <c r="O24" s="12">
        <v>3</v>
      </c>
      <c r="P24" s="14">
        <f>PRODUCT(N24,1/O24)</f>
        <v>8.666666666666666</v>
      </c>
      <c r="Q24" s="22">
        <f aca="true" t="shared" si="3" ref="Q24:Q31">SUM(D24,G24,J24,M24,P24)</f>
        <v>67.16666666666667</v>
      </c>
    </row>
    <row r="25" spans="1:17" ht="18" customHeight="1">
      <c r="A25" s="11" t="s">
        <v>69</v>
      </c>
      <c r="B25" s="12">
        <v>2</v>
      </c>
      <c r="C25" s="12">
        <v>1</v>
      </c>
      <c r="D25" s="19">
        <f>PRODUCT(B25,1/C25)</f>
        <v>2</v>
      </c>
      <c r="E25" s="11">
        <v>25</v>
      </c>
      <c r="F25" s="12">
        <v>5</v>
      </c>
      <c r="G25" s="14">
        <f>PRODUCT(E25,1/F25)</f>
        <v>5</v>
      </c>
      <c r="H25" s="12">
        <v>38</v>
      </c>
      <c r="I25" s="65">
        <v>3</v>
      </c>
      <c r="J25" s="21">
        <f>PRODUCT(H25,1/I25)</f>
        <v>12.666666666666666</v>
      </c>
      <c r="K25" s="11">
        <v>20</v>
      </c>
      <c r="L25" s="12">
        <v>4</v>
      </c>
      <c r="M25" s="14">
        <f>PRODUCT(K25,1/L25)</f>
        <v>5</v>
      </c>
      <c r="N25" s="12">
        <v>41</v>
      </c>
      <c r="O25" s="12">
        <v>4</v>
      </c>
      <c r="P25" s="16">
        <f>PRODUCT(N25,1/O25)</f>
        <v>10.25</v>
      </c>
      <c r="Q25" s="22">
        <f t="shared" si="3"/>
        <v>34.916666666666664</v>
      </c>
    </row>
    <row r="26" spans="1:17" ht="18" customHeight="1">
      <c r="A26" s="11" t="s">
        <v>43</v>
      </c>
      <c r="B26" s="12">
        <v>13</v>
      </c>
      <c r="C26" s="12">
        <v>3</v>
      </c>
      <c r="D26" s="21">
        <f>PRODUCT(B26,1/C26)</f>
        <v>4.333333333333333</v>
      </c>
      <c r="E26" s="11">
        <v>23</v>
      </c>
      <c r="F26" s="12">
        <v>4</v>
      </c>
      <c r="G26" s="14">
        <f>PRODUCT(E26,1/F26)</f>
        <v>5.75</v>
      </c>
      <c r="H26" s="12">
        <v>27</v>
      </c>
      <c r="I26" s="12">
        <v>4</v>
      </c>
      <c r="J26" s="21">
        <f>PRODUCT(H26,1/I26)</f>
        <v>6.75</v>
      </c>
      <c r="K26" s="11">
        <v>46</v>
      </c>
      <c r="L26" s="12">
        <v>5</v>
      </c>
      <c r="M26" s="16">
        <f>PRODUCT(K26,1/L26)</f>
        <v>9.200000000000001</v>
      </c>
      <c r="N26" s="12">
        <v>31</v>
      </c>
      <c r="O26" s="12">
        <v>4</v>
      </c>
      <c r="P26" s="16">
        <f>PRODUCT(N26,1/O26)</f>
        <v>7.75</v>
      </c>
      <c r="Q26" s="22">
        <f t="shared" si="3"/>
        <v>33.78333333333333</v>
      </c>
    </row>
    <row r="27" spans="1:17" ht="18" customHeight="1">
      <c r="A27" s="11" t="s">
        <v>10</v>
      </c>
      <c r="B27" s="12">
        <v>3</v>
      </c>
      <c r="C27" s="12">
        <v>1</v>
      </c>
      <c r="D27" s="19">
        <f>PRODUCT(B27,1/C27)</f>
        <v>3</v>
      </c>
      <c r="E27" s="11">
        <v>7</v>
      </c>
      <c r="F27" s="12">
        <v>3</v>
      </c>
      <c r="G27" s="14">
        <f t="shared" si="2"/>
        <v>2.333333333333333</v>
      </c>
      <c r="H27" s="12">
        <v>14</v>
      </c>
      <c r="I27" s="12">
        <v>4</v>
      </c>
      <c r="J27" s="20">
        <f>PRODUCT(H27,1/I27)</f>
        <v>3.5</v>
      </c>
      <c r="K27" s="11">
        <v>14</v>
      </c>
      <c r="L27" s="12">
        <v>2</v>
      </c>
      <c r="M27" s="16">
        <f>PRODUCT(K27,1/L27)</f>
        <v>7</v>
      </c>
      <c r="N27" s="12">
        <v>3</v>
      </c>
      <c r="O27" s="12">
        <v>2</v>
      </c>
      <c r="P27" s="16">
        <f>PRODUCT(N27,1/O27)</f>
        <v>1.5</v>
      </c>
      <c r="Q27" s="22">
        <f t="shared" si="3"/>
        <v>17.333333333333332</v>
      </c>
    </row>
    <row r="28" spans="1:17" ht="18" customHeight="1">
      <c r="A28" s="11" t="s">
        <v>44</v>
      </c>
      <c r="B28" s="12">
        <v>21</v>
      </c>
      <c r="C28" s="12">
        <v>2</v>
      </c>
      <c r="D28" s="20">
        <f>PRODUCT(B28,1/C28)</f>
        <v>10.5</v>
      </c>
      <c r="E28" s="11">
        <v>3</v>
      </c>
      <c r="F28" s="12">
        <v>1</v>
      </c>
      <c r="G28" s="13">
        <f>PRODUCT(E28,1/F28)</f>
        <v>3</v>
      </c>
      <c r="H28" s="12">
        <v>0</v>
      </c>
      <c r="I28" s="12">
        <v>1</v>
      </c>
      <c r="J28" s="19">
        <f>PRODUCT(H28,1/I28)</f>
        <v>0</v>
      </c>
      <c r="K28" s="11">
        <v>0</v>
      </c>
      <c r="L28" s="12">
        <v>1</v>
      </c>
      <c r="M28" s="16">
        <f>PRODUCT(K28,1/L28)</f>
        <v>0</v>
      </c>
      <c r="N28" s="12">
        <v>3</v>
      </c>
      <c r="O28" s="12">
        <v>1</v>
      </c>
      <c r="P28" s="16">
        <f>PRODUCT(N28,1/O28)</f>
        <v>3</v>
      </c>
      <c r="Q28" s="71">
        <f t="shared" si="3"/>
        <v>16.5</v>
      </c>
    </row>
    <row r="29" spans="1:17" ht="18" customHeight="1">
      <c r="A29" s="11" t="s">
        <v>9</v>
      </c>
      <c r="B29" s="12"/>
      <c r="C29" s="12"/>
      <c r="D29" s="21"/>
      <c r="E29" s="11">
        <v>31</v>
      </c>
      <c r="F29" s="12">
        <v>2</v>
      </c>
      <c r="G29" s="15">
        <f t="shared" si="2"/>
        <v>15.5</v>
      </c>
      <c r="H29" s="12"/>
      <c r="I29" s="12"/>
      <c r="J29" s="21"/>
      <c r="K29" s="11"/>
      <c r="L29" s="12"/>
      <c r="M29" s="16"/>
      <c r="N29" s="12"/>
      <c r="O29" s="12"/>
      <c r="P29" s="16"/>
      <c r="Q29" s="22">
        <f t="shared" si="3"/>
        <v>15.5</v>
      </c>
    </row>
    <row r="30" spans="1:17" ht="18" customHeight="1">
      <c r="A30" s="11" t="s">
        <v>45</v>
      </c>
      <c r="B30" s="12"/>
      <c r="C30" s="12"/>
      <c r="D30" s="21"/>
      <c r="E30" s="11"/>
      <c r="F30" s="12"/>
      <c r="G30" s="16"/>
      <c r="H30" s="12">
        <v>3</v>
      </c>
      <c r="I30" s="12">
        <v>1</v>
      </c>
      <c r="J30" s="19">
        <f>PRODUCT(H30,1/I30)</f>
        <v>3</v>
      </c>
      <c r="K30" s="11">
        <v>0</v>
      </c>
      <c r="L30" s="12">
        <v>1</v>
      </c>
      <c r="M30" s="16">
        <f>PRODUCT(K30,1/L30)</f>
        <v>0</v>
      </c>
      <c r="N30" s="12">
        <v>3</v>
      </c>
      <c r="O30" s="12">
        <v>1</v>
      </c>
      <c r="P30" s="16">
        <f>PRODUCT(N30,1/O30)</f>
        <v>3</v>
      </c>
      <c r="Q30" s="22">
        <f t="shared" si="3"/>
        <v>6</v>
      </c>
    </row>
    <row r="31" spans="1:17" ht="18" customHeight="1">
      <c r="A31" s="11" t="s">
        <v>46</v>
      </c>
      <c r="B31" s="12"/>
      <c r="C31" s="12"/>
      <c r="D31" s="23"/>
      <c r="E31" s="11"/>
      <c r="F31" s="12"/>
      <c r="G31" s="16"/>
      <c r="H31" s="65">
        <v>3</v>
      </c>
      <c r="I31" s="12">
        <v>1</v>
      </c>
      <c r="J31" s="23">
        <f>PRODUCT(H31,1/I31)</f>
        <v>3</v>
      </c>
      <c r="K31" s="11">
        <v>0</v>
      </c>
      <c r="L31" s="12">
        <v>1</v>
      </c>
      <c r="M31" s="16">
        <f>PRODUCT(K31,1/L31)</f>
        <v>0</v>
      </c>
      <c r="N31" s="12">
        <v>0</v>
      </c>
      <c r="O31" s="12">
        <v>1</v>
      </c>
      <c r="P31" s="16">
        <f>PRODUCT(N31,1/O31)</f>
        <v>0</v>
      </c>
      <c r="Q31" s="24">
        <f t="shared" si="3"/>
        <v>3</v>
      </c>
    </row>
    <row r="32" spans="1:17" ht="18" customHeight="1">
      <c r="A32" s="27"/>
      <c r="B32" s="29">
        <f>SUM(B24:B31)</f>
        <v>53</v>
      </c>
      <c r="C32" s="29">
        <f>SUM(C24:C31)</f>
        <v>8</v>
      </c>
      <c r="D32" s="28"/>
      <c r="E32" s="29">
        <f>SUM(E24:E31)</f>
        <v>107</v>
      </c>
      <c r="F32" s="29">
        <f>SUM(F24:F31)</f>
        <v>16</v>
      </c>
      <c r="G32" s="30"/>
      <c r="H32" s="29">
        <f>SUM(H24:H31)</f>
        <v>110</v>
      </c>
      <c r="I32" s="29">
        <f>SUM(I24:I31)</f>
        <v>16</v>
      </c>
      <c r="J32" s="28"/>
      <c r="K32" s="29">
        <f>SUM(K24:K31)</f>
        <v>108</v>
      </c>
      <c r="L32" s="29">
        <f>SUM(L24:L31)</f>
        <v>16</v>
      </c>
      <c r="M32" s="31"/>
      <c r="N32" s="29">
        <f>SUM(N24:N31)</f>
        <v>107</v>
      </c>
      <c r="O32" s="29">
        <f>SUM(O24:O31)</f>
        <v>16</v>
      </c>
      <c r="P32" s="29"/>
      <c r="Q32" s="29">
        <f>SUM(Q24:Q31)</f>
        <v>194.20000000000002</v>
      </c>
    </row>
    <row r="33" ht="18" customHeight="1"/>
    <row r="34" ht="18" customHeight="1"/>
    <row r="35" ht="18" customHeight="1"/>
    <row r="36" ht="18" customHeight="1"/>
    <row r="37" ht="18" customHeight="1"/>
    <row r="38" spans="1:16" ht="18" customHeight="1">
      <c r="A38" s="2" t="s">
        <v>54</v>
      </c>
      <c r="I38" s="4"/>
      <c r="J38" s="3"/>
      <c r="M38" s="4"/>
      <c r="N38" s="3"/>
      <c r="P38" s="3"/>
    </row>
    <row r="39" spans="9:16" ht="18" customHeight="1">
      <c r="I39" s="4"/>
      <c r="J39" s="3"/>
      <c r="M39" s="4"/>
      <c r="N39" s="3"/>
      <c r="P39" s="3"/>
    </row>
    <row r="40" spans="1:16" ht="18" customHeight="1">
      <c r="A40" s="9" t="s">
        <v>51</v>
      </c>
      <c r="B40" s="58"/>
      <c r="C40" s="27"/>
      <c r="D40" s="27">
        <v>2005</v>
      </c>
      <c r="E40" s="27">
        <v>2006</v>
      </c>
      <c r="F40" s="27">
        <v>2007</v>
      </c>
      <c r="G40" s="27">
        <v>2008</v>
      </c>
      <c r="H40" s="27">
        <v>2009</v>
      </c>
      <c r="I40" s="9" t="s">
        <v>49</v>
      </c>
      <c r="J40" s="61" t="s">
        <v>16</v>
      </c>
      <c r="M40" s="4"/>
      <c r="N40" t="s">
        <v>41</v>
      </c>
      <c r="P40" s="3"/>
    </row>
    <row r="41" spans="1:16" ht="18" customHeight="1">
      <c r="A41" s="60">
        <v>1</v>
      </c>
      <c r="B41" s="58" t="s">
        <v>1</v>
      </c>
      <c r="C41" s="27"/>
      <c r="D41" s="27"/>
      <c r="E41" s="27">
        <v>18</v>
      </c>
      <c r="F41" s="27">
        <v>18</v>
      </c>
      <c r="G41" s="27">
        <v>21</v>
      </c>
      <c r="H41" s="27">
        <v>19</v>
      </c>
      <c r="I41" s="7">
        <f>SUM(D41:H41)</f>
        <v>76</v>
      </c>
      <c r="J41" s="45">
        <f>AVERAGE(E41:H41)</f>
        <v>19</v>
      </c>
      <c r="M41" s="27"/>
      <c r="N41" s="9" t="s">
        <v>36</v>
      </c>
      <c r="O41" s="57" t="s">
        <v>40</v>
      </c>
      <c r="P41" s="3"/>
    </row>
    <row r="42" spans="1:16" ht="18" customHeight="1">
      <c r="A42" s="60">
        <v>2</v>
      </c>
      <c r="B42" s="58" t="s">
        <v>4</v>
      </c>
      <c r="C42" s="27"/>
      <c r="D42" s="27">
        <v>10</v>
      </c>
      <c r="E42" s="27">
        <v>7</v>
      </c>
      <c r="F42" s="27">
        <v>11</v>
      </c>
      <c r="G42" s="27">
        <v>18</v>
      </c>
      <c r="H42" s="27">
        <v>14</v>
      </c>
      <c r="I42" s="7">
        <f aca="true" t="shared" si="4" ref="I42:I52">SUM(D42:H42)</f>
        <v>60</v>
      </c>
      <c r="J42" s="45">
        <f>AVERAGE(D42:H42)</f>
        <v>12</v>
      </c>
      <c r="M42" s="27" t="s">
        <v>42</v>
      </c>
      <c r="N42" s="38">
        <v>10</v>
      </c>
      <c r="O42" s="26">
        <f aca="true" t="shared" si="5" ref="O42:O49">SUM(B24,E24,H24,K24,N24)</f>
        <v>111</v>
      </c>
      <c r="P42" s="3"/>
    </row>
    <row r="43" spans="1:16" ht="18" customHeight="1">
      <c r="A43" s="60">
        <v>3</v>
      </c>
      <c r="B43" s="58" t="s">
        <v>3</v>
      </c>
      <c r="C43" s="27"/>
      <c r="D43" s="27"/>
      <c r="E43" s="27">
        <v>0</v>
      </c>
      <c r="F43" s="27">
        <v>21</v>
      </c>
      <c r="G43" s="27">
        <v>3</v>
      </c>
      <c r="H43" s="27">
        <v>17</v>
      </c>
      <c r="I43" s="7">
        <f t="shared" si="4"/>
        <v>41</v>
      </c>
      <c r="J43" s="45">
        <f>AVERAGE(E43:H43)</f>
        <v>10.25</v>
      </c>
      <c r="M43" s="27" t="s">
        <v>69</v>
      </c>
      <c r="N43" s="39">
        <v>33</v>
      </c>
      <c r="O43" s="26">
        <f t="shared" si="5"/>
        <v>126</v>
      </c>
      <c r="P43" s="3"/>
    </row>
    <row r="44" spans="1:16" ht="18" customHeight="1">
      <c r="A44" s="60">
        <v>4</v>
      </c>
      <c r="B44" s="58" t="s">
        <v>7</v>
      </c>
      <c r="C44" s="27"/>
      <c r="D44" s="27"/>
      <c r="E44" s="27">
        <v>6</v>
      </c>
      <c r="F44" s="27"/>
      <c r="G44" s="27">
        <v>16</v>
      </c>
      <c r="H44" s="27">
        <v>10</v>
      </c>
      <c r="I44" s="7">
        <f t="shared" si="4"/>
        <v>32</v>
      </c>
      <c r="J44" s="62">
        <f>AVERAGE(E44:H44)</f>
        <v>10.666666666666666</v>
      </c>
      <c r="M44" s="27" t="s">
        <v>43</v>
      </c>
      <c r="N44" s="77">
        <v>50</v>
      </c>
      <c r="O44" s="26">
        <f t="shared" si="5"/>
        <v>140</v>
      </c>
      <c r="P44" s="3"/>
    </row>
    <row r="45" spans="1:16" ht="18" customHeight="1">
      <c r="A45" s="60">
        <v>5</v>
      </c>
      <c r="B45" s="58" t="s">
        <v>8</v>
      </c>
      <c r="C45" s="27"/>
      <c r="D45" s="27"/>
      <c r="E45" s="27"/>
      <c r="F45" s="27">
        <v>0</v>
      </c>
      <c r="G45" s="27">
        <v>10</v>
      </c>
      <c r="H45" s="59">
        <v>14</v>
      </c>
      <c r="I45" s="7">
        <f t="shared" si="4"/>
        <v>24</v>
      </c>
      <c r="J45" s="45">
        <f>AVERAGE(F45:H45)</f>
        <v>8</v>
      </c>
      <c r="M45" s="27" t="s">
        <v>10</v>
      </c>
      <c r="N45" s="39">
        <v>17</v>
      </c>
      <c r="O45" s="26">
        <f t="shared" si="5"/>
        <v>41</v>
      </c>
      <c r="P45" s="5"/>
    </row>
    <row r="46" spans="1:15" ht="18" customHeight="1">
      <c r="A46" s="60">
        <v>6</v>
      </c>
      <c r="B46" s="58" t="s">
        <v>5</v>
      </c>
      <c r="C46" s="27"/>
      <c r="D46" s="27">
        <v>0</v>
      </c>
      <c r="E46" s="27">
        <v>3</v>
      </c>
      <c r="F46" s="27">
        <v>7</v>
      </c>
      <c r="G46" s="27" t="s">
        <v>47</v>
      </c>
      <c r="H46" s="27">
        <v>7</v>
      </c>
      <c r="I46" s="7">
        <f t="shared" si="4"/>
        <v>17</v>
      </c>
      <c r="J46" s="62">
        <f>AVERAGE(D46:H46)</f>
        <v>4.25</v>
      </c>
      <c r="M46" s="27" t="s">
        <v>44</v>
      </c>
      <c r="N46" s="39">
        <v>12</v>
      </c>
      <c r="O46" s="26">
        <f t="shared" si="5"/>
        <v>27</v>
      </c>
    </row>
    <row r="47" spans="1:16" ht="18" customHeight="1">
      <c r="A47" s="60">
        <v>7</v>
      </c>
      <c r="B47" s="58" t="s">
        <v>25</v>
      </c>
      <c r="C47" s="27"/>
      <c r="D47" s="27"/>
      <c r="E47" s="27"/>
      <c r="F47" s="27">
        <v>7</v>
      </c>
      <c r="G47" s="27">
        <v>7</v>
      </c>
      <c r="H47" s="27">
        <v>3</v>
      </c>
      <c r="I47" s="7">
        <f t="shared" si="4"/>
        <v>17</v>
      </c>
      <c r="J47" s="62">
        <f>AVERAGE(F47:H47)</f>
        <v>5.666666666666667</v>
      </c>
      <c r="M47" s="27" t="s">
        <v>9</v>
      </c>
      <c r="N47" s="39">
        <v>10</v>
      </c>
      <c r="O47" s="26">
        <f t="shared" si="5"/>
        <v>31</v>
      </c>
      <c r="P47" s="3"/>
    </row>
    <row r="48" spans="1:15" ht="18" customHeight="1">
      <c r="A48" s="60">
        <v>8</v>
      </c>
      <c r="B48" s="58" t="s">
        <v>17</v>
      </c>
      <c r="C48" s="27"/>
      <c r="D48" s="27"/>
      <c r="E48" s="27"/>
      <c r="F48" s="27"/>
      <c r="G48" s="27">
        <v>7</v>
      </c>
      <c r="H48" s="27">
        <v>7</v>
      </c>
      <c r="I48" s="7">
        <f t="shared" si="4"/>
        <v>14</v>
      </c>
      <c r="J48" s="45">
        <f>AVERAGE(E48:H48)</f>
        <v>7</v>
      </c>
      <c r="M48" s="27" t="s">
        <v>45</v>
      </c>
      <c r="N48" s="39">
        <v>14</v>
      </c>
      <c r="O48" s="26">
        <f t="shared" si="5"/>
        <v>6</v>
      </c>
    </row>
    <row r="49" spans="1:15" ht="18" customHeight="1">
      <c r="A49" s="60">
        <v>9</v>
      </c>
      <c r="B49" s="58" t="s">
        <v>20</v>
      </c>
      <c r="C49" s="27"/>
      <c r="D49" s="27"/>
      <c r="E49" s="27"/>
      <c r="F49" s="27">
        <v>6</v>
      </c>
      <c r="G49" s="27">
        <v>6</v>
      </c>
      <c r="H49" s="27">
        <v>0</v>
      </c>
      <c r="I49" s="7">
        <f t="shared" si="4"/>
        <v>12</v>
      </c>
      <c r="J49" s="45">
        <f>AVERAGE(F49:H49)</f>
        <v>4</v>
      </c>
      <c r="M49" s="27" t="s">
        <v>46</v>
      </c>
      <c r="N49" s="40">
        <v>8</v>
      </c>
      <c r="O49" s="41">
        <f t="shared" si="5"/>
        <v>3</v>
      </c>
    </row>
    <row r="50" spans="1:10" ht="18" customHeight="1">
      <c r="A50" s="60">
        <v>10</v>
      </c>
      <c r="B50" s="58" t="s">
        <v>13</v>
      </c>
      <c r="C50" s="27"/>
      <c r="D50" s="27"/>
      <c r="E50" s="27"/>
      <c r="F50" s="27">
        <v>3</v>
      </c>
      <c r="G50" s="27">
        <v>7</v>
      </c>
      <c r="H50" s="27" t="s">
        <v>47</v>
      </c>
      <c r="I50" s="7">
        <f t="shared" si="4"/>
        <v>10</v>
      </c>
      <c r="J50" s="45">
        <f>AVERAGE(F50:H50)</f>
        <v>5</v>
      </c>
    </row>
    <row r="51" spans="1:10" ht="18" customHeight="1">
      <c r="A51" s="60">
        <v>11</v>
      </c>
      <c r="B51" s="58" t="s">
        <v>18</v>
      </c>
      <c r="C51" s="27"/>
      <c r="D51" s="27"/>
      <c r="E51" s="27"/>
      <c r="F51" s="27"/>
      <c r="G51" s="27"/>
      <c r="H51" s="27">
        <v>7</v>
      </c>
      <c r="I51" s="7">
        <f t="shared" si="4"/>
        <v>7</v>
      </c>
      <c r="J51" s="45">
        <f>AVERAGE(H51)</f>
        <v>7</v>
      </c>
    </row>
    <row r="52" spans="1:10" ht="18" customHeight="1">
      <c r="A52" s="60">
        <v>12</v>
      </c>
      <c r="B52" s="58" t="s">
        <v>19</v>
      </c>
      <c r="C52" s="27"/>
      <c r="D52" s="27"/>
      <c r="E52" s="27" t="s">
        <v>47</v>
      </c>
      <c r="F52" s="27">
        <v>3</v>
      </c>
      <c r="G52" s="27">
        <v>0</v>
      </c>
      <c r="H52" s="27">
        <v>3</v>
      </c>
      <c r="I52" s="7">
        <f t="shared" si="4"/>
        <v>6</v>
      </c>
      <c r="J52" s="45">
        <f>AVERAGE(E52:H52)</f>
        <v>2</v>
      </c>
    </row>
    <row r="53" spans="2:12" ht="18" customHeight="1">
      <c r="B53" s="1"/>
      <c r="K53" s="6"/>
      <c r="L53" s="18"/>
    </row>
    <row r="54" spans="1:14" ht="18" customHeight="1">
      <c r="A54" s="2" t="s">
        <v>55</v>
      </c>
      <c r="N54" s="3"/>
    </row>
    <row r="55" spans="1:16" ht="18" customHeight="1">
      <c r="A55" s="10"/>
      <c r="B55" s="58" t="s">
        <v>2</v>
      </c>
      <c r="C55" s="27"/>
      <c r="D55" s="27">
        <v>2</v>
      </c>
      <c r="E55" s="27">
        <v>20</v>
      </c>
      <c r="F55" s="27">
        <v>17</v>
      </c>
      <c r="G55" s="27">
        <v>7</v>
      </c>
      <c r="H55" s="27"/>
      <c r="I55" s="7">
        <f aca="true" t="shared" si="6" ref="I55:I61">SUM(D55:G55)</f>
        <v>46</v>
      </c>
      <c r="J55" s="45">
        <f>AVERAGE(D55:G55)</f>
        <v>11.5</v>
      </c>
      <c r="P55" s="3"/>
    </row>
    <row r="56" spans="1:10" ht="18" customHeight="1">
      <c r="A56" s="11"/>
      <c r="B56" s="58" t="s">
        <v>23</v>
      </c>
      <c r="C56" s="27"/>
      <c r="D56" s="27"/>
      <c r="E56" s="27">
        <v>17</v>
      </c>
      <c r="F56" s="27"/>
      <c r="G56" s="27"/>
      <c r="H56" s="27"/>
      <c r="I56" s="7">
        <f t="shared" si="6"/>
        <v>17</v>
      </c>
      <c r="J56" s="62">
        <f>AVERAGE(E56)</f>
        <v>17</v>
      </c>
    </row>
    <row r="57" spans="1:10" ht="18" customHeight="1">
      <c r="A57" s="11"/>
      <c r="B57" s="58" t="s">
        <v>22</v>
      </c>
      <c r="C57" s="27"/>
      <c r="D57" s="27"/>
      <c r="E57" s="27">
        <v>14</v>
      </c>
      <c r="F57" s="27"/>
      <c r="G57" s="27"/>
      <c r="H57" s="27"/>
      <c r="I57" s="7">
        <f t="shared" si="6"/>
        <v>14</v>
      </c>
      <c r="J57" s="62">
        <f>AVERAGE(E57)</f>
        <v>14</v>
      </c>
    </row>
    <row r="58" spans="1:10" ht="18" customHeight="1">
      <c r="A58" s="11"/>
      <c r="B58" s="58" t="s">
        <v>21</v>
      </c>
      <c r="C58" s="27"/>
      <c r="D58" s="27">
        <v>14</v>
      </c>
      <c r="E58" s="27"/>
      <c r="F58" s="27"/>
      <c r="G58" s="27"/>
      <c r="H58" s="27"/>
      <c r="I58" s="7">
        <f t="shared" si="6"/>
        <v>14</v>
      </c>
      <c r="J58" s="62">
        <f>AVERAGE(D58)</f>
        <v>14</v>
      </c>
    </row>
    <row r="59" spans="1:10" ht="18" customHeight="1">
      <c r="A59" s="11"/>
      <c r="B59" s="58" t="s">
        <v>24</v>
      </c>
      <c r="C59" s="27"/>
      <c r="D59" s="27">
        <v>14</v>
      </c>
      <c r="E59" s="27"/>
      <c r="F59" s="27"/>
      <c r="G59" s="27"/>
      <c r="H59" s="27"/>
      <c r="I59" s="7">
        <f t="shared" si="6"/>
        <v>14</v>
      </c>
      <c r="J59" s="62">
        <f>AVERAGE(D59)</f>
        <v>14</v>
      </c>
    </row>
    <row r="60" spans="1:10" ht="18" customHeight="1">
      <c r="A60" s="64"/>
      <c r="B60" s="63" t="s">
        <v>6</v>
      </c>
      <c r="C60" s="27"/>
      <c r="D60" s="27">
        <v>3</v>
      </c>
      <c r="E60" s="27">
        <v>7</v>
      </c>
      <c r="F60" s="27">
        <v>3</v>
      </c>
      <c r="G60" s="27"/>
      <c r="H60" s="27"/>
      <c r="I60" s="7">
        <f>SUM(D60:F60)</f>
        <v>13</v>
      </c>
      <c r="J60" s="62">
        <f>AVERAGE(D60:F60)</f>
        <v>4.333333333333333</v>
      </c>
    </row>
    <row r="61" spans="1:10" ht="18" customHeight="1">
      <c r="A61" s="17"/>
      <c r="B61" s="58" t="s">
        <v>50</v>
      </c>
      <c r="C61" s="27"/>
      <c r="D61" s="27"/>
      <c r="E61" s="27"/>
      <c r="F61" s="27">
        <v>7</v>
      </c>
      <c r="G61" s="27"/>
      <c r="H61" s="27"/>
      <c r="I61" s="7">
        <f t="shared" si="6"/>
        <v>7</v>
      </c>
      <c r="J61" s="62">
        <f>AVERAGE(F61)</f>
        <v>7</v>
      </c>
    </row>
    <row r="62" spans="2:12" ht="18" customHeight="1">
      <c r="B62" s="1"/>
      <c r="K62" s="6"/>
      <c r="L62" s="18"/>
    </row>
    <row r="63" ht="18" customHeight="1">
      <c r="A63" s="2" t="s">
        <v>48</v>
      </c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printOptions/>
  <pageMargins left="0.44" right="0.75" top="0.46" bottom="0.55" header="0.4" footer="0.5"/>
  <pageSetup fitToHeight="2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USER</cp:lastModifiedBy>
  <cp:lastPrinted>2010-03-29T12:39:40Z</cp:lastPrinted>
  <dcterms:created xsi:type="dcterms:W3CDTF">2008-05-28T21:52:31Z</dcterms:created>
  <dcterms:modified xsi:type="dcterms:W3CDTF">2010-09-09T16:04:31Z</dcterms:modified>
  <cp:category/>
  <cp:version/>
  <cp:contentType/>
  <cp:contentStatus/>
</cp:coreProperties>
</file>